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bookViews>
    <workbookView xWindow="0" yWindow="0" windowWidth="27945" windowHeight="119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  <c r="C18" i="1" l="1"/>
  <c r="C20" i="1" l="1"/>
  <c r="D16" i="1"/>
  <c r="F16" i="1"/>
  <c r="D19" i="1"/>
  <c r="D7" i="1"/>
  <c r="D8" i="1"/>
  <c r="D9" i="1"/>
  <c r="D10" i="1"/>
  <c r="D11" i="1"/>
  <c r="D12" i="1"/>
  <c r="D13" i="1"/>
  <c r="D14" i="1"/>
  <c r="D15" i="1"/>
  <c r="D17" i="1"/>
  <c r="D6" i="1"/>
  <c r="D5" i="1"/>
  <c r="D4" i="1"/>
  <c r="F15" i="1" l="1"/>
  <c r="F7" i="1"/>
  <c r="F8" i="1"/>
  <c r="F9" i="1"/>
  <c r="F10" i="1"/>
  <c r="F11" i="1"/>
  <c r="F12" i="1"/>
  <c r="F13" i="1"/>
  <c r="F14" i="1"/>
  <c r="F17" i="1"/>
  <c r="F19" i="1"/>
  <c r="F6" i="1"/>
  <c r="F5" i="1"/>
  <c r="F4" i="1"/>
  <c r="E18" i="1" l="1"/>
  <c r="F18" i="1" s="1"/>
  <c r="D18" i="1"/>
  <c r="D20" i="1" l="1"/>
  <c r="E20" i="1"/>
  <c r="F20" i="1" s="1"/>
</calcChain>
</file>

<file path=xl/sharedStrings.xml><?xml version="1.0" encoding="utf-8"?>
<sst xmlns="http://schemas.openxmlformats.org/spreadsheetml/2006/main" count="39" uniqueCount="39">
  <si>
    <t>№</t>
  </si>
  <si>
    <t>Услуги</t>
  </si>
  <si>
    <r>
      <t>Размер ежемесячной платы за содержание помещения, руб./м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</si>
  <si>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Сумма дохода, руб.</t>
  </si>
  <si>
    <t>Сумма расхода, руб.</t>
  </si>
  <si>
    <t>1.</t>
  </si>
  <si>
    <t>2.</t>
  </si>
  <si>
    <t>3.</t>
  </si>
  <si>
    <t>Техническое и диспетчерско-аварийное обслуживание систем ГВС, ХВС, Водоотведения, электроснабжения и отопления</t>
  </si>
  <si>
    <t>Уборка МОП</t>
  </si>
  <si>
    <t>Начисление платежей</t>
  </si>
  <si>
    <t>Паспортный стол</t>
  </si>
  <si>
    <t>Управление</t>
  </si>
  <si>
    <t>Обслуживание лифтов (включая страхование, освидетельствование)</t>
  </si>
  <si>
    <t>Обслуживание ПОС и системы пожаротушения</t>
  </si>
  <si>
    <t>Обслуживание ИТП</t>
  </si>
  <si>
    <t>Вывоз снега</t>
  </si>
  <si>
    <t>Охрана</t>
  </si>
  <si>
    <t>Дератизация и дезисекция</t>
  </si>
  <si>
    <t>ИТОГО содержание:</t>
  </si>
  <si>
    <t>ИТОГО содержание + охрана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</si>
  <si>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</si>
  <si>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</si>
  <si>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</si>
  <si>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</si>
  <si>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</si>
  <si>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</si>
  <si>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</si>
  <si>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</si>
  <si>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</si>
  <si>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</si>
  <si>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</si>
  <si>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</si>
  <si>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Банковское обслуживание</t>
  </si>
  <si>
    <t>Резервный фонд (фонд текущего ремонта и развития)</t>
  </si>
  <si>
    <t>Размер платы за содержание помещения в месяц</t>
  </si>
  <si>
    <t>Обслуживание систем доступа, видеонаблюдения</t>
  </si>
  <si>
    <t>Уборка территории и уход за залеными насаждениями</t>
  </si>
  <si>
    <t>Смета доходов и расходов ТСН «Малевич» и размер ежемесячной платы за содержание помещения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</si>
</sst>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D6" sqref="D6"/>
    </sheetView>
  </sheetViews>
  <sheetFormatPr defaultColWidth="8.85546875" defaultRowHeight="15" x14ac:dyDescent="0.25"/>
  <cols>
    <col min="1" max="1" width="9.140625" customWidth="1"/>
    <col min="2" max="2" width="42.140625" customWidth="1"/>
    <col min="3" max="4" width="21.140625" customWidth="1"/>
    <col min="5" max="5" width="14.42578125" customWidth="1"/>
    <col min="6" max="6" width="15.140625" customWidth="1"/>
    <col min="7" max="7" width="20.85546875" hidden="1" customWidth="1"/>
  </cols>
  <sheetData>
    <row r="1" spans="1:7" x14ac:dyDescent="0.25">
      <c r="A1" s="14" t="s">
        <v>38</v>
      </c>
      <c r="B1" s="14"/>
      <c r="C1" s="14"/>
      <c r="D1" s="14"/>
      <c r="E1" s="14"/>
      <c r="F1" s="14"/>
      <c r="G1" s="14"/>
    </row>
    <row r="2" spans="1:7" x14ac:dyDescent="0.25">
      <c r="A2" s="15"/>
      <c r="B2" s="15"/>
      <c r="C2" s="15"/>
      <c r="D2" s="15"/>
      <c r="E2" s="15"/>
      <c r="F2" s="15"/>
      <c r="G2" s="15"/>
    </row>
    <row r="3" spans="1:7" ht="47.25" customHeight="1" x14ac:dyDescent="0.25">
      <c r="A3" s="1" t="s">
        <v>0</v>
      </c>
      <c r="B3" s="1" t="s">
        <v>1</v>
      </c>
      <c r="C3" s="2" t="s">
        <v>2</v>
      </c>
      <c r="D3" s="2" t="s">
        <v>35</v>
      </c>
      <c r="E3" s="2" t="s">
        <v>3</v>
      </c>
      <c r="F3" s="2" t="s">
        <v>4</v>
      </c>
    </row>
    <row r="4" spans="1:7" ht="60" x14ac:dyDescent="0.25">
      <c r="A4" s="3" t="s">
        <v>5</v>
      </c>
      <c r="B4" s="4" t="s">
        <v>8</v>
      </c>
      <c r="C4" s="6">
        <v>4.2</v>
      </c>
      <c r="D4" s="6">
        <f>C4*13257</f>
        <v>55679.4</v>
      </c>
      <c r="E4" s="6">
        <f>C4*13257*12</f>
        <v>668152.80000000005</v>
      </c>
      <c r="F4" s="6">
        <f>E4</f>
        <v>668152.80000000005</v>
      </c>
    </row>
    <row r="5" spans="1:7" x14ac:dyDescent="0.25">
      <c r="A5" s="8" t="s">
        <v>6</v>
      </c>
      <c r="B5" s="9" t="s">
        <v>9</v>
      </c>
      <c r="C5" s="9">
        <v>3.81</v>
      </c>
      <c r="D5" s="9">
        <f>C5*13257</f>
        <v>50509.17</v>
      </c>
      <c r="E5" s="6">
        <f t="shared" ref="E5:E17" si="0">C5*13257*12</f>
        <v>606110.04</v>
      </c>
      <c r="F5" s="9">
        <f>E5</f>
        <v>606110.04</v>
      </c>
    </row>
    <row r="6" spans="1:7" ht="30" x14ac:dyDescent="0.25">
      <c r="A6" s="8" t="s">
        <v>7</v>
      </c>
      <c r="B6" s="10" t="s">
        <v>37</v>
      </c>
      <c r="C6" s="9">
        <v>4.3</v>
      </c>
      <c r="D6" s="9">
        <f>C6*13257</f>
        <v>57005.1</v>
      </c>
      <c r="E6" s="6">
        <f t="shared" si="0"/>
        <v>684061.2</v>
      </c>
      <c r="F6" s="9">
        <f>E6</f>
        <v>684061.2</v>
      </c>
    </row>
    <row r="7" spans="1:7" x14ac:dyDescent="0.25">
      <c r="A7" s="8" t="s">
        <v>21</v>
      </c>
      <c r="B7" s="9" t="s">
        <v>10</v>
      </c>
      <c r="C7" s="9">
        <v>1.21</v>
      </c>
      <c r="D7" s="9">
        <f t="shared" ref="D7:D20" si="1">C7*13257</f>
        <v>16040.97</v>
      </c>
      <c r="E7" s="6">
        <f t="shared" si="0"/>
        <v>192491.63999999998</v>
      </c>
      <c r="F7" s="9">
        <f t="shared" ref="F7:F20" si="2">E7</f>
        <v>192491.63999999998</v>
      </c>
    </row>
    <row r="8" spans="1:7" x14ac:dyDescent="0.25">
      <c r="A8" s="8" t="s">
        <v>22</v>
      </c>
      <c r="B8" s="9" t="s">
        <v>11</v>
      </c>
      <c r="C8" s="9">
        <v>0.24</v>
      </c>
      <c r="D8" s="9">
        <f t="shared" si="1"/>
        <v>3181.68</v>
      </c>
      <c r="E8" s="6">
        <f t="shared" si="0"/>
        <v>38180.159999999996</v>
      </c>
      <c r="F8" s="9">
        <f t="shared" si="2"/>
        <v>38180.159999999996</v>
      </c>
    </row>
    <row r="9" spans="1:7" x14ac:dyDescent="0.25">
      <c r="A9" s="8" t="s">
        <v>23</v>
      </c>
      <c r="B9" s="9" t="s">
        <v>12</v>
      </c>
      <c r="C9" s="9">
        <v>2.5</v>
      </c>
      <c r="D9" s="9">
        <f t="shared" si="1"/>
        <v>33142.5</v>
      </c>
      <c r="E9" s="6">
        <f t="shared" si="0"/>
        <v>397710</v>
      </c>
      <c r="F9" s="9">
        <f t="shared" si="2"/>
        <v>397710</v>
      </c>
    </row>
    <row r="10" spans="1:7" ht="30" x14ac:dyDescent="0.25">
      <c r="A10" s="8" t="s">
        <v>24</v>
      </c>
      <c r="B10" s="10" t="s">
        <v>13</v>
      </c>
      <c r="C10" s="9">
        <v>2.5</v>
      </c>
      <c r="D10" s="9">
        <f t="shared" si="1"/>
        <v>33142.5</v>
      </c>
      <c r="E10" s="6">
        <f t="shared" si="0"/>
        <v>397710</v>
      </c>
      <c r="F10" s="9">
        <f t="shared" si="2"/>
        <v>397710</v>
      </c>
    </row>
    <row r="11" spans="1:7" ht="30" x14ac:dyDescent="0.25">
      <c r="A11" s="8" t="s">
        <v>25</v>
      </c>
      <c r="B11" s="10" t="s">
        <v>36</v>
      </c>
      <c r="C11" s="9">
        <v>1.5</v>
      </c>
      <c r="D11" s="9">
        <f t="shared" si="1"/>
        <v>19885.5</v>
      </c>
      <c r="E11" s="6">
        <f t="shared" si="0"/>
        <v>238626</v>
      </c>
      <c r="F11" s="9">
        <f t="shared" si="2"/>
        <v>238626</v>
      </c>
    </row>
    <row r="12" spans="1:7" ht="30" x14ac:dyDescent="0.25">
      <c r="A12" s="8" t="s">
        <v>26</v>
      </c>
      <c r="B12" s="10" t="s">
        <v>14</v>
      </c>
      <c r="C12" s="11">
        <v>2.65</v>
      </c>
      <c r="D12" s="9">
        <f t="shared" si="1"/>
        <v>35131.049999999996</v>
      </c>
      <c r="E12" s="6">
        <f t="shared" si="0"/>
        <v>421572.6</v>
      </c>
      <c r="F12" s="9">
        <f t="shared" si="2"/>
        <v>421572.6</v>
      </c>
    </row>
    <row r="13" spans="1:7" x14ac:dyDescent="0.25">
      <c r="A13" s="8" t="s">
        <v>27</v>
      </c>
      <c r="B13" s="10" t="s">
        <v>15</v>
      </c>
      <c r="C13" s="9">
        <v>0.5</v>
      </c>
      <c r="D13" s="9">
        <f t="shared" si="1"/>
        <v>6628.5</v>
      </c>
      <c r="E13" s="6">
        <f t="shared" si="0"/>
        <v>79542</v>
      </c>
      <c r="F13" s="9">
        <f t="shared" si="2"/>
        <v>79542</v>
      </c>
    </row>
    <row r="14" spans="1:7" x14ac:dyDescent="0.25">
      <c r="A14" s="8" t="s">
        <v>28</v>
      </c>
      <c r="B14" s="10" t="s">
        <v>18</v>
      </c>
      <c r="C14" s="9">
        <v>0.25</v>
      </c>
      <c r="D14" s="9">
        <f t="shared" si="1"/>
        <v>3314.25</v>
      </c>
      <c r="E14" s="6">
        <f t="shared" si="0"/>
        <v>39771</v>
      </c>
      <c r="F14" s="9">
        <f t="shared" si="2"/>
        <v>39771</v>
      </c>
    </row>
    <row r="15" spans="1:7" x14ac:dyDescent="0.25">
      <c r="A15" s="8" t="s">
        <v>29</v>
      </c>
      <c r="B15" s="10" t="s">
        <v>33</v>
      </c>
      <c r="C15" s="9">
        <v>0.5</v>
      </c>
      <c r="D15" s="9">
        <f t="shared" si="1"/>
        <v>6628.5</v>
      </c>
      <c r="E15" s="6">
        <f t="shared" si="0"/>
        <v>79542</v>
      </c>
      <c r="F15" s="9">
        <f t="shared" si="2"/>
        <v>79542</v>
      </c>
    </row>
    <row r="16" spans="1:7" ht="30" x14ac:dyDescent="0.25">
      <c r="A16" s="8" t="s">
        <v>30</v>
      </c>
      <c r="B16" s="10" t="s">
        <v>34</v>
      </c>
      <c r="C16" s="9">
        <v>3.1</v>
      </c>
      <c r="D16" s="9">
        <f>C16*13257</f>
        <v>41096.700000000004</v>
      </c>
      <c r="E16" s="6">
        <f t="shared" si="0"/>
        <v>493160.4</v>
      </c>
      <c r="F16" s="9">
        <f t="shared" si="2"/>
        <v>493160.4</v>
      </c>
    </row>
    <row r="17" spans="1:6" x14ac:dyDescent="0.25">
      <c r="A17" s="8" t="s">
        <v>31</v>
      </c>
      <c r="B17" s="10" t="s">
        <v>16</v>
      </c>
      <c r="C17" s="9">
        <v>0.9</v>
      </c>
      <c r="D17" s="9">
        <f t="shared" si="1"/>
        <v>11931.300000000001</v>
      </c>
      <c r="E17" s="6">
        <f t="shared" si="0"/>
        <v>143175.6</v>
      </c>
      <c r="F17" s="9">
        <f t="shared" si="2"/>
        <v>143175.6</v>
      </c>
    </row>
    <row r="18" spans="1:6" x14ac:dyDescent="0.25">
      <c r="A18" s="12" t="s">
        <v>19</v>
      </c>
      <c r="B18" s="12"/>
      <c r="C18" s="7">
        <f>SUM(C4:C17)</f>
        <v>28.159999999999997</v>
      </c>
      <c r="D18" s="6">
        <f t="shared" si="1"/>
        <v>373317.11999999994</v>
      </c>
      <c r="E18" s="6">
        <f>C18*13257*7</f>
        <v>2613219.8399999994</v>
      </c>
      <c r="F18" s="7">
        <f t="shared" si="2"/>
        <v>2613219.8399999994</v>
      </c>
    </row>
    <row r="19" spans="1:6" x14ac:dyDescent="0.25">
      <c r="A19" s="5" t="s">
        <v>32</v>
      </c>
      <c r="B19" s="6" t="s">
        <v>17</v>
      </c>
      <c r="C19" s="6">
        <v>7.2</v>
      </c>
      <c r="D19" s="6">
        <f t="shared" si="1"/>
        <v>95450.400000000009</v>
      </c>
      <c r="E19" s="6">
        <f>C19*13257*12</f>
        <v>1145404.8</v>
      </c>
      <c r="F19" s="6">
        <f t="shared" si="2"/>
        <v>1145404.8</v>
      </c>
    </row>
    <row r="20" spans="1:6" x14ac:dyDescent="0.25">
      <c r="A20" s="13" t="s">
        <v>20</v>
      </c>
      <c r="B20" s="13"/>
      <c r="C20" s="7">
        <f>C18+C19</f>
        <v>35.36</v>
      </c>
      <c r="D20" s="6">
        <f t="shared" si="1"/>
        <v>468767.52</v>
      </c>
      <c r="E20" s="6">
        <f>C20*13257*7</f>
        <v>3281372.64</v>
      </c>
      <c r="F20" s="7">
        <f t="shared" si="2"/>
        <v>3281372.64</v>
      </c>
    </row>
  </sheetData>
  <mergeCells count="4">
    <mergeCell ref="A18:B18"/>
    <mergeCell ref="A20:B20"/>
    <mergeCell ref="A1:G1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Наталья</cp:lastModifiedBy>
  <cp:lastPrinted>2022-04-25T10:52:13Z</cp:lastPrinted>
  <dcterms:created xsi:type="dcterms:W3CDTF">2020-02-05T14:21:08Z</dcterms:created>
  <dcterms:modified xsi:type="dcterms:W3CDTF">2022-04-25T10:52:16Z</dcterms:modified>
</cp:coreProperties>
</file>